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8700" activeTab="0"/>
  </bookViews>
  <sheets>
    <sheet name="Termination Severance" sheetId="1" r:id="rId1"/>
    <sheet name="Retirement Calculation" sheetId="2" r:id="rId2"/>
  </sheets>
  <definedNames/>
  <calcPr fullCalcOnLoad="1"/>
</workbook>
</file>

<file path=xl/sharedStrings.xml><?xml version="1.0" encoding="utf-8"?>
<sst xmlns="http://schemas.openxmlformats.org/spreadsheetml/2006/main" count="80" uniqueCount="70">
  <si>
    <t>Name:</t>
  </si>
  <si>
    <t>Date:</t>
  </si>
  <si>
    <t>Seniority Date:</t>
  </si>
  <si>
    <t>Effective Date of Severance:</t>
  </si>
  <si>
    <t>Date of Birth:</t>
  </si>
  <si>
    <t>Calculation:</t>
  </si>
  <si>
    <t>Company Name:</t>
  </si>
  <si>
    <t>Employee ID#:</t>
  </si>
  <si>
    <t>years</t>
  </si>
  <si>
    <t>months</t>
  </si>
  <si>
    <t>Total equivalent years</t>
  </si>
  <si>
    <t>Tickets</t>
  </si>
  <si>
    <t>Title:</t>
  </si>
  <si>
    <t>Hours/day:</t>
  </si>
  <si>
    <t xml:space="preserve">value of the lost pension benefits caused by the loss of employment.  This amount will then be prorated over the </t>
  </si>
  <si>
    <t>number of days between the effective date of severance and the date they would have retired if they had not been</t>
  </si>
  <si>
    <t>severed.</t>
  </si>
  <si>
    <t xml:space="preserve">If the employee is within 2 years of retiring at their effective severance date they will receive the annual amount </t>
  </si>
  <si>
    <t xml:space="preserve">assumed to be the average of their gross wages as reported on their T-4 slips for 2001 and 2002, plus the net </t>
  </si>
  <si>
    <t xml:space="preserve">they would have expected to earn between the effective date of severance and their retirement which will be </t>
  </si>
  <si>
    <t>Annual amount expected to earn between effective date of severance and retirement:</t>
  </si>
  <si>
    <t>RETIRING WITHIN 2 YEARS OF EFFECTIVE SEVERANCE DATE</t>
  </si>
  <si>
    <t>a)</t>
  </si>
  <si>
    <t>b)</t>
  </si>
  <si>
    <t>the amount the employee would have earned if they continued to be employed</t>
  </si>
  <si>
    <t>Completed years of service</t>
  </si>
  <si>
    <t>Additional completed months of service</t>
  </si>
  <si>
    <t>per day x 10 x Total equivalent years =</t>
  </si>
  <si>
    <t>Straight time (S/T)</t>
  </si>
  <si>
    <t>Gross wages reported on T-4 slip for 2001</t>
  </si>
  <si>
    <t>Gross wages reported on T-4 slip for 2002</t>
  </si>
  <si>
    <t>Average annual wages</t>
  </si>
  <si>
    <t>Number of years to normal retirement age</t>
  </si>
  <si>
    <t>Net value of lost pension benefits caused by loss of employment</t>
  </si>
  <si>
    <t>BCFRT supported severance (employee is less than 2 years from normal retirement)</t>
  </si>
  <si>
    <t>(mm/dd/yy)</t>
  </si>
  <si>
    <t>lays out the calculation.  The following worksheet is based on those Guidelines.  In case of  uncertainty, the</t>
  </si>
  <si>
    <t>Guidelines should be consulted.  For eligible employees, the severance that may be mitigated by the</t>
  </si>
  <si>
    <t>Amount</t>
  </si>
  <si>
    <t>from their effective date of severance to their normal retirement age.</t>
  </si>
  <si>
    <t>Severance Payout - Calculation a</t>
  </si>
  <si>
    <t>Assumed potential gross earnings to retirement age</t>
  </si>
  <si>
    <t>Note:  This is a working Excel Spreadsheet.  Information should be inserted in the shaded boxes, and</t>
  </si>
  <si>
    <t>the imbedded formulas will generate the amounts that may be eligible for BCFRT mitigation.</t>
  </si>
  <si>
    <t xml:space="preserve">Severance that may be mitigated by the BCFRT is defined in the Employee Mitigation Guidelines.  Point 3 </t>
  </si>
  <si>
    <t xml:space="preserve">regular day's pay per full month of service, and </t>
  </si>
  <si>
    <t>Total Regular Day</t>
  </si>
  <si>
    <t>lesser of (a) and (b)</t>
  </si>
  <si>
    <t xml:space="preserve">Severance Payout - Calculation b -  </t>
  </si>
  <si>
    <r>
      <t>BCFRT supported severance</t>
    </r>
    <r>
      <rPr>
        <sz val="10"/>
        <rFont val="Arial"/>
        <family val="2"/>
      </rPr>
      <t xml:space="preserve"> (employee is more than 2 years from normal retirement</t>
    </r>
  </si>
  <si>
    <t>or there is a permanent closure of the operation caused by FRA restructuring)</t>
  </si>
  <si>
    <t xml:space="preserve">(only if employee is within 2 years of normal retirement age </t>
  </si>
  <si>
    <t>and there is a not a permanent closure of the operation caused by FRA restructuring)</t>
  </si>
  <si>
    <t>Driving Rate</t>
  </si>
  <si>
    <t>Shift Differential</t>
  </si>
  <si>
    <t>Driving time S/T</t>
  </si>
  <si>
    <t>Driving time O/T</t>
  </si>
  <si>
    <t>Driving time D/T</t>
  </si>
  <si>
    <t>Double time (D/T)</t>
  </si>
  <si>
    <t>Overtime **(O/T)</t>
  </si>
  <si>
    <t>Regular Day***</t>
  </si>
  <si>
    <t xml:space="preserve">10 days of regular pay per year of full time employment, plus 10/12 of a </t>
  </si>
  <si>
    <t xml:space="preserve">BCFRT is the lesser of: </t>
  </si>
  <si>
    <t>*** Special conditions may apply in cases where an employee used bumping rights to keep working, but</t>
  </si>
  <si>
    <t xml:space="preserve">     ended up working at a lower pay grade.  Please contact the Trustee if that applies to this worker.</t>
  </si>
  <si>
    <t>*    Includes chargehand rate and tickets such as first aid</t>
  </si>
  <si>
    <t>**   Includes service time</t>
  </si>
  <si>
    <t>Hourly wage*</t>
  </si>
  <si>
    <t>Age at Effective Date of Severance:</t>
  </si>
  <si>
    <t>Normal company retirement age: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</si>
</sst>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17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2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66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4" fontId="0" fillId="2" borderId="6" xfId="0" applyNumberFormat="1" applyFill="1" applyBorder="1" applyAlignment="1">
      <alignment/>
    </xf>
    <xf numFmtId="0" fontId="0" fillId="2" borderId="5" xfId="0" applyFill="1" applyBorder="1" applyAlignment="1">
      <alignment horizontal="right"/>
    </xf>
    <xf numFmtId="0" fontId="0" fillId="0" borderId="0" xfId="0" applyBorder="1" applyAlignment="1">
      <alignment horizontal="center"/>
    </xf>
    <xf numFmtId="2" fontId="0" fillId="3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Zeros="0" tabSelected="1" workbookViewId="0" topLeftCell="A1">
      <selection activeCell="E31" sqref="E31"/>
    </sheetView>
  </sheetViews>
  <sheetFormatPr defaultColWidth="9.140625" defaultRowHeight="12.75"/>
  <cols>
    <col min="1" max="1" width="14.7109375" style="0" customWidth="1"/>
    <col min="2" max="7" width="10.7109375" style="0" customWidth="1"/>
    <col min="8" max="8" width="11.140625" style="0" customWidth="1"/>
    <col min="10" max="10" width="10.140625" style="0" bestFit="1" customWidth="1"/>
  </cols>
  <sheetData>
    <row r="1" spans="3:4" ht="12.75">
      <c r="C1" s="8"/>
      <c r="D1" s="8"/>
    </row>
    <row r="2" spans="1:11" ht="12.75">
      <c r="A2" s="8" t="s">
        <v>6</v>
      </c>
      <c r="C2" s="20"/>
      <c r="D2" s="21"/>
      <c r="E2" s="22"/>
      <c r="G2" s="1" t="s">
        <v>1</v>
      </c>
      <c r="H2" s="23"/>
      <c r="K2" s="30"/>
    </row>
    <row r="3" spans="2:11" ht="12.75">
      <c r="B3" s="10"/>
      <c r="C3" s="8"/>
      <c r="D3" s="8"/>
      <c r="E3" s="8"/>
      <c r="F3" s="10"/>
      <c r="K3" s="30"/>
    </row>
    <row r="4" ht="12.75">
      <c r="K4" s="30"/>
    </row>
    <row r="5" spans="1:11" ht="12.75">
      <c r="A5" s="1" t="s">
        <v>0</v>
      </c>
      <c r="B5" s="20"/>
      <c r="C5" s="21"/>
      <c r="D5" s="22"/>
      <c r="E5" s="1" t="s">
        <v>7</v>
      </c>
      <c r="G5" s="20"/>
      <c r="H5" s="22"/>
      <c r="I5" s="30"/>
      <c r="K5" s="30"/>
    </row>
    <row r="6" spans="1:11" ht="12.75">
      <c r="A6" s="1" t="s">
        <v>4</v>
      </c>
      <c r="B6" s="10" t="s">
        <v>35</v>
      </c>
      <c r="D6" s="26"/>
      <c r="E6" s="1" t="s">
        <v>12</v>
      </c>
      <c r="G6" s="20"/>
      <c r="H6" s="27"/>
      <c r="I6" s="30"/>
      <c r="K6" s="30"/>
    </row>
    <row r="7" spans="1:11" ht="12.75">
      <c r="A7" s="1" t="s">
        <v>2</v>
      </c>
      <c r="B7" s="10" t="s">
        <v>35</v>
      </c>
      <c r="D7" s="26"/>
      <c r="E7" s="1" t="s">
        <v>68</v>
      </c>
      <c r="H7" s="29">
        <f>+(D8-D6)/365.25</f>
        <v>0</v>
      </c>
      <c r="I7" s="30"/>
      <c r="K7" s="30"/>
    </row>
    <row r="8" spans="1:11" ht="12.75">
      <c r="A8" s="9" t="s">
        <v>3</v>
      </c>
      <c r="B8" s="2"/>
      <c r="C8" s="28" t="s">
        <v>35</v>
      </c>
      <c r="D8" s="26"/>
      <c r="E8" s="9" t="s">
        <v>69</v>
      </c>
      <c r="F8" s="2"/>
      <c r="G8" s="2"/>
      <c r="H8" s="23"/>
      <c r="I8" s="30"/>
      <c r="K8" s="30"/>
    </row>
    <row r="9" spans="1:11" ht="12.75">
      <c r="A9" s="9"/>
      <c r="B9" s="2"/>
      <c r="C9" s="2"/>
      <c r="D9" s="2"/>
      <c r="E9" s="9"/>
      <c r="F9" s="2"/>
      <c r="G9" s="2"/>
      <c r="H9" s="2"/>
      <c r="I9" s="30"/>
      <c r="K9" s="30"/>
    </row>
    <row r="10" spans="1:11" ht="12.75">
      <c r="A10" s="11" t="s">
        <v>44</v>
      </c>
      <c r="B10" s="2"/>
      <c r="C10" s="2"/>
      <c r="D10" s="2"/>
      <c r="E10" s="9"/>
      <c r="F10" s="2"/>
      <c r="G10" s="2"/>
      <c r="H10" s="2"/>
      <c r="I10" s="30"/>
      <c r="K10" s="30"/>
    </row>
    <row r="11" spans="1:11" ht="12.75">
      <c r="A11" s="11" t="s">
        <v>36</v>
      </c>
      <c r="B11" s="2"/>
      <c r="C11" s="2"/>
      <c r="D11" s="2"/>
      <c r="E11" s="9"/>
      <c r="F11" s="2"/>
      <c r="G11" s="2"/>
      <c r="H11" s="2"/>
      <c r="I11" s="30"/>
      <c r="K11" s="30"/>
    </row>
    <row r="12" spans="1:11" ht="12.75">
      <c r="A12" s="11" t="s">
        <v>37</v>
      </c>
      <c r="B12" s="2"/>
      <c r="C12" s="2"/>
      <c r="D12" s="2"/>
      <c r="E12" s="9"/>
      <c r="F12" s="2"/>
      <c r="G12" s="2"/>
      <c r="H12" s="2"/>
      <c r="I12" s="30"/>
      <c r="J12" s="30"/>
      <c r="K12" s="30"/>
    </row>
    <row r="13" spans="1:11" ht="12.75">
      <c r="A13" s="11" t="s">
        <v>62</v>
      </c>
      <c r="B13" s="2"/>
      <c r="C13" s="2"/>
      <c r="D13" s="2"/>
      <c r="E13" s="9"/>
      <c r="F13" s="2"/>
      <c r="G13" s="2"/>
      <c r="H13" s="2"/>
      <c r="I13" s="30"/>
      <c r="J13" s="30"/>
      <c r="K13" s="30"/>
    </row>
    <row r="14" spans="1:8" ht="12.75">
      <c r="A14" s="11"/>
      <c r="B14" s="2"/>
      <c r="C14" s="2"/>
      <c r="D14" s="2"/>
      <c r="E14" s="9"/>
      <c r="F14" s="2"/>
      <c r="G14" s="2"/>
      <c r="H14" s="2"/>
    </row>
    <row r="15" spans="1:8" ht="12.75">
      <c r="A15" s="12" t="s">
        <v>22</v>
      </c>
      <c r="B15" s="2" t="s">
        <v>61</v>
      </c>
      <c r="C15" s="2"/>
      <c r="D15" s="2"/>
      <c r="E15" s="9"/>
      <c r="F15" s="2"/>
      <c r="G15" s="2"/>
      <c r="H15" s="2"/>
    </row>
    <row r="16" spans="2:8" ht="12.75">
      <c r="B16" s="11" t="s">
        <v>45</v>
      </c>
      <c r="C16" s="2"/>
      <c r="D16" s="2"/>
      <c r="E16" s="9"/>
      <c r="F16" s="2"/>
      <c r="G16" s="2"/>
      <c r="H16" s="2"/>
    </row>
    <row r="17" spans="1:8" ht="12.75">
      <c r="A17" s="10" t="s">
        <v>23</v>
      </c>
      <c r="B17" s="2" t="s">
        <v>24</v>
      </c>
      <c r="C17" s="2"/>
      <c r="D17" s="2"/>
      <c r="E17" s="9"/>
      <c r="F17" s="2"/>
      <c r="G17" s="2"/>
      <c r="H17" s="2"/>
    </row>
    <row r="18" ht="12.75">
      <c r="B18" s="11" t="s">
        <v>39</v>
      </c>
    </row>
    <row r="19" ht="12.75">
      <c r="B19" s="11"/>
    </row>
    <row r="20" ht="12.75">
      <c r="A20" s="1" t="s">
        <v>40</v>
      </c>
    </row>
    <row r="21" ht="12.75">
      <c r="A21" s="1"/>
    </row>
    <row r="22" spans="1:4" ht="12.75">
      <c r="A22" s="1" t="s">
        <v>67</v>
      </c>
      <c r="B22" s="24"/>
      <c r="C22" t="s">
        <v>53</v>
      </c>
      <c r="D22" s="24"/>
    </row>
    <row r="23" spans="1:3" ht="12.75">
      <c r="A23" s="8" t="s">
        <v>60</v>
      </c>
      <c r="C23" s="33" t="s">
        <v>13</v>
      </c>
    </row>
    <row r="24" spans="1:5" ht="12.75">
      <c r="A24" t="s">
        <v>28</v>
      </c>
      <c r="C24" s="25"/>
      <c r="D24" t="s">
        <v>38</v>
      </c>
      <c r="E24" s="14">
        <f>+$B$22*C24</f>
        <v>0</v>
      </c>
    </row>
    <row r="25" spans="1:5" ht="12.75">
      <c r="A25" t="s">
        <v>54</v>
      </c>
      <c r="B25" s="25"/>
      <c r="C25" s="25"/>
      <c r="D25" t="s">
        <v>38</v>
      </c>
      <c r="E25" s="14">
        <f>+B25*C25</f>
        <v>0</v>
      </c>
    </row>
    <row r="26" spans="1:5" ht="12.75">
      <c r="A26" t="s">
        <v>59</v>
      </c>
      <c r="C26" s="25"/>
      <c r="D26" t="s">
        <v>38</v>
      </c>
      <c r="E26" s="14">
        <f>+$B$22*C26*1.5</f>
        <v>0</v>
      </c>
    </row>
    <row r="27" spans="1:5" ht="12.75">
      <c r="A27" t="s">
        <v>58</v>
      </c>
      <c r="C27" s="25"/>
      <c r="D27" t="s">
        <v>38</v>
      </c>
      <c r="E27" s="14">
        <f>+$B$22*C27*2</f>
        <v>0</v>
      </c>
    </row>
    <row r="28" spans="1:5" ht="12.75">
      <c r="A28" t="s">
        <v>55</v>
      </c>
      <c r="C28" s="25"/>
      <c r="D28" t="s">
        <v>38</v>
      </c>
      <c r="E28" s="14">
        <f>+$D$22*C28</f>
        <v>0</v>
      </c>
    </row>
    <row r="29" spans="1:5" ht="12.75">
      <c r="A29" t="s">
        <v>56</v>
      </c>
      <c r="C29" s="25"/>
      <c r="D29" t="s">
        <v>38</v>
      </c>
      <c r="E29" s="14">
        <f>+$D$22*C29*1.5</f>
        <v>0</v>
      </c>
    </row>
    <row r="30" spans="1:5" ht="12.75">
      <c r="A30" t="s">
        <v>57</v>
      </c>
      <c r="C30" s="25"/>
      <c r="D30" t="s">
        <v>38</v>
      </c>
      <c r="E30" s="16">
        <f>+$D$22*C30*2</f>
        <v>0</v>
      </c>
    </row>
    <row r="31" spans="3:5" ht="13.5" thickBot="1">
      <c r="C31" s="8" t="s">
        <v>46</v>
      </c>
      <c r="E31" s="17">
        <f>SUM(E24:E30)</f>
        <v>0</v>
      </c>
    </row>
    <row r="32" spans="3:5" ht="13.5" thickTop="1">
      <c r="C32" s="8"/>
      <c r="E32" s="32"/>
    </row>
    <row r="33" spans="1:5" ht="12.75">
      <c r="A33" t="s">
        <v>65</v>
      </c>
      <c r="C33" s="8"/>
      <c r="E33" s="32"/>
    </row>
    <row r="34" spans="1:5" ht="12.75">
      <c r="A34" t="s">
        <v>66</v>
      </c>
      <c r="C34" s="8"/>
      <c r="E34" s="32"/>
    </row>
    <row r="35" spans="1:5" ht="12.75">
      <c r="A35" t="s">
        <v>63</v>
      </c>
      <c r="C35" s="8"/>
      <c r="E35" s="32"/>
    </row>
    <row r="36" spans="1:5" ht="12.75">
      <c r="A36" t="s">
        <v>64</v>
      </c>
      <c r="C36" s="8"/>
      <c r="E36" s="32"/>
    </row>
    <row r="38" spans="1:5" ht="12.75">
      <c r="A38" t="s">
        <v>25</v>
      </c>
      <c r="D38" s="23"/>
      <c r="E38" t="s">
        <v>8</v>
      </c>
    </row>
    <row r="39" spans="1:5" ht="12.75">
      <c r="A39" t="s">
        <v>26</v>
      </c>
      <c r="D39" s="23"/>
      <c r="E39" t="s">
        <v>9</v>
      </c>
    </row>
    <row r="40" spans="2:4" ht="13.5" thickBot="1">
      <c r="B40" t="s">
        <v>10</v>
      </c>
      <c r="D40" s="13">
        <f>+D38+(D39/12)</f>
        <v>0</v>
      </c>
    </row>
    <row r="41" ht="13.5" thickTop="1"/>
    <row r="42" spans="1:8" ht="12.75">
      <c r="A42" t="s">
        <v>46</v>
      </c>
      <c r="C42" s="14">
        <f>E31</f>
        <v>0</v>
      </c>
      <c r="D42" t="s">
        <v>27</v>
      </c>
      <c r="E42" s="5"/>
      <c r="H42" s="14">
        <f>+D40*C42*10</f>
        <v>0</v>
      </c>
    </row>
    <row r="43" spans="1:8" ht="12.75">
      <c r="A43" s="2" t="s">
        <v>11</v>
      </c>
      <c r="B43" s="2"/>
      <c r="C43" s="24"/>
      <c r="D43" s="2" t="s">
        <v>27</v>
      </c>
      <c r="E43" s="2"/>
      <c r="F43" s="2"/>
      <c r="G43" s="2"/>
      <c r="H43" s="16">
        <f>+C43*D40*10</f>
        <v>0</v>
      </c>
    </row>
    <row r="45" spans="1:8" ht="12.75">
      <c r="A45" s="1" t="s">
        <v>49</v>
      </c>
      <c r="H45" s="19">
        <f>SUM(H42:H44)</f>
        <v>0</v>
      </c>
    </row>
    <row r="46" ht="12.75">
      <c r="B46" t="s">
        <v>50</v>
      </c>
    </row>
    <row r="47" spans="1:4" ht="12.75">
      <c r="A47" s="1" t="s">
        <v>48</v>
      </c>
      <c r="D47" t="s">
        <v>51</v>
      </c>
    </row>
    <row r="48" ht="12.75">
      <c r="B48" t="s">
        <v>52</v>
      </c>
    </row>
    <row r="49" spans="1:6" ht="12.75">
      <c r="A49" t="s">
        <v>29</v>
      </c>
      <c r="F49" s="24"/>
    </row>
    <row r="50" spans="1:6" ht="12.75">
      <c r="A50" t="s">
        <v>30</v>
      </c>
      <c r="F50" s="24"/>
    </row>
    <row r="51" spans="1:6" ht="13.5" thickBot="1">
      <c r="A51" t="s">
        <v>31</v>
      </c>
      <c r="F51" s="17">
        <f>+(F49+F50)/2</f>
        <v>0</v>
      </c>
    </row>
    <row r="52" ht="13.5" thickTop="1"/>
    <row r="53" spans="1:6" ht="12.75">
      <c r="A53" t="s">
        <v>32</v>
      </c>
      <c r="F53" s="15">
        <f>+H8-H7</f>
        <v>0</v>
      </c>
    </row>
    <row r="54" spans="1:6" ht="12.75">
      <c r="A54" t="s">
        <v>33</v>
      </c>
      <c r="F54" s="24"/>
    </row>
    <row r="55" ht="12.75">
      <c r="F55" s="18"/>
    </row>
    <row r="56" spans="3:8" ht="13.5" thickBot="1">
      <c r="C56" s="1" t="s">
        <v>41</v>
      </c>
      <c r="H56" s="17">
        <f>+IF(+H8-H7&gt;=2,"N/A",+(F51*F53)+F54)</f>
        <v>0</v>
      </c>
    </row>
    <row r="57" ht="13.5" thickTop="1"/>
    <row r="58" spans="1:8" ht="12.75">
      <c r="A58" s="1" t="s">
        <v>34</v>
      </c>
      <c r="H58" s="19">
        <f>IF(H45&lt;H56,H45,H56)</f>
        <v>0</v>
      </c>
    </row>
    <row r="59" ht="12.75">
      <c r="B59" t="s">
        <v>47</v>
      </c>
    </row>
    <row r="60" ht="12.75">
      <c r="A60" s="31" t="s">
        <v>42</v>
      </c>
    </row>
    <row r="61" spans="1:5" ht="12.75">
      <c r="A61" s="31" t="s">
        <v>43</v>
      </c>
      <c r="D61" s="4"/>
      <c r="E61" s="3"/>
    </row>
    <row r="62" spans="4:5" ht="12.75">
      <c r="D62" s="4"/>
      <c r="E62" s="3"/>
    </row>
    <row r="63" spans="4:5" ht="12.75">
      <c r="D63" s="4"/>
      <c r="E63" s="3"/>
    </row>
    <row r="74" ht="12.75">
      <c r="A74" s="1"/>
    </row>
    <row r="78" ht="12.75">
      <c r="G78" s="4"/>
    </row>
    <row r="80" ht="12.75">
      <c r="G80" s="4"/>
    </row>
    <row r="82" ht="12.75">
      <c r="G82" s="4"/>
    </row>
  </sheetData>
  <printOptions/>
  <pageMargins left="0.75" right="0.75" top="0.75" bottom="0.75" header="0.5" footer="0.5"/>
  <pageSetup fitToHeight="1" fitToWidth="1" horizontalDpi="600" verticalDpi="600" orientation="portrait" scale="89" r:id="rId1"/>
  <headerFooter alignWithMargins="0">
    <oddHeader>&amp;CBCFRT Severance Mitigation Calculation
</oddHeader>
    <oddFooter>&amp;C
Final - date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workbookViewId="0" topLeftCell="A1">
      <selection activeCell="G9" sqref="G9"/>
    </sheetView>
  </sheetViews>
  <sheetFormatPr defaultColWidth="9.140625" defaultRowHeight="12.75"/>
  <cols>
    <col min="8" max="8" width="30.00390625" style="0" customWidth="1"/>
    <col min="9" max="9" width="19.8515625" style="0" customWidth="1"/>
  </cols>
  <sheetData>
    <row r="1" ht="12.75">
      <c r="C1" s="1" t="s">
        <v>21</v>
      </c>
    </row>
    <row r="4" spans="1:7" ht="12.75">
      <c r="A4" s="6" t="s">
        <v>17</v>
      </c>
      <c r="B4" s="6"/>
      <c r="C4" s="6"/>
      <c r="D4" s="6"/>
      <c r="E4" s="6"/>
      <c r="F4" s="6"/>
      <c r="G4" s="6"/>
    </row>
    <row r="5" spans="1:7" ht="12.75">
      <c r="A5" s="6" t="s">
        <v>19</v>
      </c>
      <c r="B5" s="6"/>
      <c r="C5" s="6"/>
      <c r="D5" s="6"/>
      <c r="E5" s="6"/>
      <c r="F5" s="6"/>
      <c r="G5" s="6"/>
    </row>
    <row r="6" spans="1:7" ht="12.75">
      <c r="A6" s="6" t="s">
        <v>18</v>
      </c>
      <c r="B6" s="6"/>
      <c r="C6" s="6"/>
      <c r="D6" s="6"/>
      <c r="E6" s="6"/>
      <c r="F6" s="6"/>
      <c r="G6" s="6"/>
    </row>
    <row r="7" spans="1:7" ht="12.75">
      <c r="A7" s="6" t="s">
        <v>14</v>
      </c>
      <c r="B7" s="6"/>
      <c r="C7" s="6"/>
      <c r="D7" s="6"/>
      <c r="E7" s="6"/>
      <c r="F7" s="6"/>
      <c r="G7" s="6"/>
    </row>
    <row r="8" spans="1:7" ht="12.75">
      <c r="A8" s="7" t="s">
        <v>15</v>
      </c>
      <c r="B8" s="6"/>
      <c r="C8" s="6"/>
      <c r="D8" s="6"/>
      <c r="E8" s="6"/>
      <c r="F8" s="6"/>
      <c r="G8" s="6"/>
    </row>
    <row r="9" ht="12.75">
      <c r="A9" t="s">
        <v>16</v>
      </c>
    </row>
    <row r="11" ht="12.75">
      <c r="A11" t="s">
        <v>20</v>
      </c>
    </row>
    <row r="13" ht="12.75">
      <c r="A13" s="1" t="s">
        <v>5</v>
      </c>
    </row>
  </sheetData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Friesen</dc:creator>
  <cp:keywords/>
  <dc:description/>
  <cp:lastModifiedBy>Janet Friesen</cp:lastModifiedBy>
  <cp:lastPrinted>2004-12-20T23:30:21Z</cp:lastPrinted>
  <dcterms:created xsi:type="dcterms:W3CDTF">2004-11-09T21:18:13Z</dcterms:created>
  <dcterms:modified xsi:type="dcterms:W3CDTF">2005-01-22T00:28:37Z</dcterms:modified>
  <cp:category/>
  <cp:version/>
  <cp:contentType/>
  <cp:contentStatus/>
</cp:coreProperties>
</file>